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5320" yWindow="-2025" windowWidth="24240" windowHeight="13740"/>
  </bookViews>
  <sheets>
    <sheet name="Anexo II-C (CronRef)" sheetId="1" r:id="rId1"/>
  </sheets>
  <definedNames>
    <definedName name="Tabela_de_custos" localSheetId="0">'Anexo II-C (CronRef)'!#REF!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7" i="1" l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S26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F13" i="1"/>
  <c r="E13" i="1"/>
  <c r="D13" i="1"/>
  <c r="G13" i="1" s="1"/>
  <c r="R27" i="1" l="1"/>
</calcChain>
</file>

<file path=xl/sharedStrings.xml><?xml version="1.0" encoding="utf-8"?>
<sst xmlns="http://schemas.openxmlformats.org/spreadsheetml/2006/main" count="67" uniqueCount="53">
  <si>
    <t>ANEXO II-C - CRONOGRAMA FÍSICO DE REFERÊNCIA</t>
  </si>
  <si>
    <t>Unidade: PUSP-C</t>
  </si>
  <si>
    <t>Serviço: Projeto e Supervisão das Obras de Remodelação da Rede de Distribuição de Energia Elétrica da CUASO</t>
  </si>
  <si>
    <t>Local: CUASO</t>
  </si>
  <si>
    <t>Item do Escopo</t>
  </si>
  <si>
    <t>1º mês</t>
  </si>
  <si>
    <t>2º mês</t>
  </si>
  <si>
    <t>3º mês</t>
  </si>
  <si>
    <t>4º mês</t>
  </si>
  <si>
    <t>TOTAL
Etapa 1</t>
  </si>
  <si>
    <t>ETAPA 1
PROJETO EXECUTIVO</t>
  </si>
  <si>
    <t>8.1.1</t>
  </si>
  <si>
    <t>Diagnóstico</t>
  </si>
  <si>
    <t>8.1.2</t>
  </si>
  <si>
    <t>Projeto</t>
  </si>
  <si>
    <t>TOTAL ETAPA 1(R$)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</si>
  <si>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</si>
  <si>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</si>
  <si>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</si>
  <si>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</si>
  <si>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</si>
  <si>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</si>
  <si>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</si>
  <si>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</si>
  <si>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13º mês</t>
  </si>
  <si>
    <t>14º mês</t>
  </si>
  <si>
    <t>15º mês</t>
  </si>
  <si>
    <t>ETAPA 2
SUPERVISÃO DAS OBRAS (*)</t>
  </si>
  <si>
    <t>8.2.1</t>
  </si>
  <si>
    <t>Controle Qualitativo e Quantitativo</t>
  </si>
  <si>
    <t>8.2.2</t>
  </si>
  <si>
    <t>Validação Operacional</t>
  </si>
  <si>
    <t>8.2.3</t>
  </si>
  <si>
    <t>Assessoria Técnica e Estratégica</t>
  </si>
  <si>
    <t>16º mês</t>
  </si>
  <si>
    <t>17º mês</t>
  </si>
  <si>
    <t>18º mês</t>
  </si>
  <si>
    <t>19º mês</t>
  </si>
  <si>
    <t>20º mês</t>
  </si>
  <si>
    <t>21º mês</t>
  </si>
  <si>
    <t>22º mês</t>
  </si>
  <si>
    <t>23º mês</t>
  </si>
  <si>
    <t>24º mês</t>
  </si>
  <si>
    <t>25º mês</t>
  </si>
  <si>
    <t>26º mês</t>
  </si>
  <si>
    <t>27º mês</t>
  </si>
  <si>
    <t>28º mês</t>
  </si>
  <si>
    <t>29º mês</t>
  </si>
  <si>
    <t>30º mês</t>
  </si>
  <si>
    <t>TOTAL
Etapa 2</t>
  </si>
  <si>
    <t>(*) Inicio vinculado a contratação das obras de remodelação da rede de distrubição da CUASO</t>
  </si>
  <si>
    <t>ETAPA 2 
SUPERVISÃO DAS OBRAS (*)</t>
  </si>
  <si>
    <t>25.04.2023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</si>
</sst>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FF0000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2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left" vertical="center" wrapText="1"/>
    </xf>
    <xf numFmtId="4" fontId="7" fillId="2" borderId="5" xfId="0" applyNumberFormat="1" applyFont="1" applyFill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10" fontId="8" fillId="0" borderId="5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404089</xdr:colOff>
      <xdr:row>1</xdr:row>
      <xdr:rowOff>25650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BA6C7BB2-A725-42A6-AFFE-DE450910B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85714" cy="5400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showZeros="0" tabSelected="1" topLeftCell="A10" zoomScaleNormal="100" zoomScaleSheetLayoutView="75" workbookViewId="0">
      <selection activeCell="D36" sqref="D36"/>
    </sheetView>
  </sheetViews>
  <sheetFormatPr defaultRowHeight="14.25" x14ac:dyDescent="0.25"/>
  <cols>
    <col min="1" max="1" width="13.7109375" style="1" customWidth="1"/>
    <col min="2" max="2" width="6.28515625" style="1" customWidth="1"/>
    <col min="3" max="3" width="21.85546875" style="1" customWidth="1"/>
    <col min="4" max="9" width="9.7109375" style="1" customWidth="1"/>
    <col min="10" max="12" width="9.140625" style="1"/>
    <col min="13" max="17" width="9.85546875" style="1" bestFit="1" customWidth="1"/>
    <col min="18" max="18" width="9.140625" style="1"/>
    <col min="19" max="19" width="11.7109375" style="1" customWidth="1"/>
    <col min="20" max="16384" width="9.140625" style="1"/>
  </cols>
  <sheetData>
    <row r="1" spans="1:19" ht="40.5" customHeight="1" x14ac:dyDescent="0.25"/>
    <row r="3" spans="1:19" ht="21" customHeight="1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6.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9" ht="16.5" customHeight="1" x14ac:dyDescent="0.25">
      <c r="A5" s="31" t="s">
        <v>1</v>
      </c>
      <c r="B5" s="31"/>
      <c r="C5" s="31"/>
      <c r="D5" s="31"/>
      <c r="E5" s="31"/>
      <c r="F5" s="31"/>
      <c r="G5" s="31"/>
      <c r="H5" s="31"/>
      <c r="I5" s="31"/>
    </row>
    <row r="6" spans="1:19" ht="16.5" customHeight="1" x14ac:dyDescent="0.25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6.5" customHeight="1" x14ac:dyDescent="0.25">
      <c r="A7" s="32" t="s">
        <v>3</v>
      </c>
      <c r="B7" s="32"/>
      <c r="C7" s="32"/>
      <c r="D7" s="32"/>
      <c r="E7" s="32"/>
      <c r="F7" s="32"/>
      <c r="G7" s="32"/>
      <c r="H7" s="32"/>
      <c r="I7" s="32"/>
    </row>
    <row r="8" spans="1:19" ht="16.5" customHeight="1" x14ac:dyDescent="0.25">
      <c r="A8" s="3"/>
      <c r="B8" s="3"/>
      <c r="C8" s="3"/>
      <c r="D8" s="3"/>
      <c r="E8" s="3"/>
      <c r="F8" s="3"/>
      <c r="G8" s="3"/>
      <c r="H8" s="3"/>
      <c r="I8" s="4"/>
    </row>
    <row r="9" spans="1:19" ht="30" customHeight="1" x14ac:dyDescent="0.25">
      <c r="A9" s="5"/>
      <c r="B9" s="25" t="s">
        <v>4</v>
      </c>
      <c r="C9" s="26"/>
      <c r="D9" s="6" t="s">
        <v>5</v>
      </c>
      <c r="E9" s="6" t="s">
        <v>6</v>
      </c>
      <c r="F9" s="6" t="s">
        <v>7</v>
      </c>
      <c r="G9" s="6" t="s">
        <v>8</v>
      </c>
      <c r="H9" s="7" t="s">
        <v>9</v>
      </c>
    </row>
    <row r="10" spans="1:19" ht="30" customHeight="1" x14ac:dyDescent="0.25">
      <c r="A10" s="27" t="s">
        <v>10</v>
      </c>
      <c r="B10" s="8" t="s">
        <v>11</v>
      </c>
      <c r="C10" s="9" t="s">
        <v>12</v>
      </c>
      <c r="D10" s="10"/>
      <c r="E10" s="10"/>
      <c r="F10" s="11"/>
      <c r="G10" s="11"/>
      <c r="H10" s="12"/>
    </row>
    <row r="11" spans="1:19" ht="30" customHeight="1" x14ac:dyDescent="0.25">
      <c r="A11" s="28"/>
      <c r="B11" s="8" t="s">
        <v>13</v>
      </c>
      <c r="C11" s="9" t="s">
        <v>14</v>
      </c>
      <c r="D11" s="11"/>
      <c r="E11" s="10"/>
      <c r="F11" s="10"/>
      <c r="G11" s="10"/>
      <c r="H11" s="13"/>
    </row>
    <row r="12" spans="1:19" ht="21" customHeight="1" x14ac:dyDescent="0.25">
      <c r="A12" s="14"/>
      <c r="B12" s="15"/>
      <c r="C12" s="16"/>
      <c r="D12" s="17">
        <v>0.25</v>
      </c>
      <c r="E12" s="17">
        <v>0.25</v>
      </c>
      <c r="F12" s="17">
        <v>0.25</v>
      </c>
      <c r="G12" s="17">
        <v>0.25</v>
      </c>
      <c r="H12" s="17">
        <v>1</v>
      </c>
    </row>
    <row r="13" spans="1:19" ht="21" customHeight="1" x14ac:dyDescent="0.25">
      <c r="A13" s="22" t="s">
        <v>15</v>
      </c>
      <c r="B13" s="23"/>
      <c r="C13" s="24"/>
      <c r="D13" s="18">
        <f>ROUND(D12*$H$13,2)</f>
        <v>202581.04</v>
      </c>
      <c r="E13" s="18">
        <f t="shared" ref="E13:F13" si="0">ROUND(E12*$H$13,2)</f>
        <v>202581.04</v>
      </c>
      <c r="F13" s="18">
        <f t="shared" si="0"/>
        <v>202581.04</v>
      </c>
      <c r="G13" s="18">
        <f>H13-SUM(D13:F13)</f>
        <v>202581.03000000003</v>
      </c>
      <c r="H13" s="18">
        <v>810324.15</v>
      </c>
    </row>
    <row r="15" spans="1:19" ht="30" customHeight="1" x14ac:dyDescent="0.25">
      <c r="A15" s="5"/>
      <c r="B15" s="25" t="s">
        <v>4</v>
      </c>
      <c r="C15" s="26"/>
      <c r="D15" s="6" t="s">
        <v>5</v>
      </c>
      <c r="E15" s="6" t="s">
        <v>6</v>
      </c>
      <c r="F15" s="6" t="s">
        <v>7</v>
      </c>
      <c r="G15" s="6" t="s">
        <v>8</v>
      </c>
      <c r="H15" s="6" t="s">
        <v>16</v>
      </c>
      <c r="I15" s="6" t="s">
        <v>17</v>
      </c>
      <c r="J15" s="6" t="s">
        <v>18</v>
      </c>
      <c r="K15" s="6" t="s">
        <v>19</v>
      </c>
      <c r="L15" s="6" t="s">
        <v>20</v>
      </c>
      <c r="M15" s="6" t="s">
        <v>21</v>
      </c>
      <c r="N15" s="6" t="s">
        <v>22</v>
      </c>
      <c r="O15" s="6" t="s">
        <v>23</v>
      </c>
      <c r="P15" s="6" t="s">
        <v>24</v>
      </c>
      <c r="Q15" s="6" t="s">
        <v>25</v>
      </c>
      <c r="R15" s="6" t="s">
        <v>26</v>
      </c>
    </row>
    <row r="16" spans="1:19" ht="30" customHeight="1" x14ac:dyDescent="0.25">
      <c r="A16" s="27" t="s">
        <v>27</v>
      </c>
      <c r="B16" s="8" t="s">
        <v>28</v>
      </c>
      <c r="C16" s="9" t="s">
        <v>29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9" ht="30" customHeight="1" x14ac:dyDescent="0.25">
      <c r="A17" s="28"/>
      <c r="B17" s="8" t="s">
        <v>30</v>
      </c>
      <c r="C17" s="9" t="s">
        <v>31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9" ht="30" customHeight="1" x14ac:dyDescent="0.25">
      <c r="A18" s="29"/>
      <c r="B18" s="8" t="s">
        <v>32</v>
      </c>
      <c r="C18" s="9" t="s">
        <v>33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9" ht="21" customHeight="1" x14ac:dyDescent="0.25">
      <c r="A19" s="14"/>
      <c r="B19" s="15"/>
      <c r="C19" s="16"/>
      <c r="D19" s="17">
        <v>3.3000000000000002E-2</v>
      </c>
      <c r="E19" s="17">
        <v>3.3000000000000002E-2</v>
      </c>
      <c r="F19" s="17">
        <v>3.3000000000000002E-2</v>
      </c>
      <c r="G19" s="17">
        <v>3.3000000000000002E-2</v>
      </c>
      <c r="H19" s="17">
        <v>3.3000000000000002E-2</v>
      </c>
      <c r="I19" s="17">
        <v>3.3000000000000002E-2</v>
      </c>
      <c r="J19" s="17">
        <v>3.3000000000000002E-2</v>
      </c>
      <c r="K19" s="17">
        <v>3.3000000000000002E-2</v>
      </c>
      <c r="L19" s="17">
        <v>3.3000000000000002E-2</v>
      </c>
      <c r="M19" s="17">
        <v>3.3000000000000002E-2</v>
      </c>
      <c r="N19" s="17">
        <v>3.3000000000000002E-2</v>
      </c>
      <c r="O19" s="17">
        <v>3.3000000000000002E-2</v>
      </c>
      <c r="P19" s="17">
        <v>3.3000000000000002E-2</v>
      </c>
      <c r="Q19" s="17">
        <v>3.3000000000000002E-2</v>
      </c>
      <c r="R19" s="17">
        <v>3.3000000000000002E-2</v>
      </c>
    </row>
    <row r="20" spans="1:19" ht="21" customHeight="1" x14ac:dyDescent="0.25">
      <c r="A20" s="22" t="s">
        <v>15</v>
      </c>
      <c r="B20" s="23"/>
      <c r="C20" s="24"/>
      <c r="D20" s="18">
        <f>ROUND(D19*$S$27,2)</f>
        <v>93558.15</v>
      </c>
      <c r="E20" s="18">
        <f t="shared" ref="E20:R20" si="1">ROUND(E19*$S$27,2)</f>
        <v>93558.15</v>
      </c>
      <c r="F20" s="18">
        <f t="shared" si="1"/>
        <v>93558.15</v>
      </c>
      <c r="G20" s="18">
        <f t="shared" si="1"/>
        <v>93558.15</v>
      </c>
      <c r="H20" s="18">
        <f t="shared" si="1"/>
        <v>93558.15</v>
      </c>
      <c r="I20" s="18">
        <f t="shared" si="1"/>
        <v>93558.15</v>
      </c>
      <c r="J20" s="18">
        <f t="shared" si="1"/>
        <v>93558.15</v>
      </c>
      <c r="K20" s="18">
        <f t="shared" si="1"/>
        <v>93558.15</v>
      </c>
      <c r="L20" s="18">
        <f t="shared" si="1"/>
        <v>93558.15</v>
      </c>
      <c r="M20" s="18">
        <f t="shared" si="1"/>
        <v>93558.15</v>
      </c>
      <c r="N20" s="18">
        <f t="shared" si="1"/>
        <v>93558.15</v>
      </c>
      <c r="O20" s="18">
        <f t="shared" si="1"/>
        <v>93558.15</v>
      </c>
      <c r="P20" s="18">
        <f t="shared" si="1"/>
        <v>93558.15</v>
      </c>
      <c r="Q20" s="18">
        <f t="shared" si="1"/>
        <v>93558.15</v>
      </c>
      <c r="R20" s="18">
        <f t="shared" si="1"/>
        <v>93558.15</v>
      </c>
    </row>
    <row r="22" spans="1:19" ht="30" customHeight="1" x14ac:dyDescent="0.25">
      <c r="A22" s="5"/>
      <c r="B22" s="25" t="s">
        <v>4</v>
      </c>
      <c r="C22" s="26"/>
      <c r="D22" s="6" t="s">
        <v>34</v>
      </c>
      <c r="E22" s="6" t="s">
        <v>35</v>
      </c>
      <c r="F22" s="6" t="s">
        <v>36</v>
      </c>
      <c r="G22" s="6" t="s">
        <v>37</v>
      </c>
      <c r="H22" s="6" t="s">
        <v>38</v>
      </c>
      <c r="I22" s="6" t="s">
        <v>39</v>
      </c>
      <c r="J22" s="6" t="s">
        <v>40</v>
      </c>
      <c r="K22" s="6" t="s">
        <v>41</v>
      </c>
      <c r="L22" s="6" t="s">
        <v>42</v>
      </c>
      <c r="M22" s="6" t="s">
        <v>43</v>
      </c>
      <c r="N22" s="6" t="s">
        <v>44</v>
      </c>
      <c r="O22" s="6" t="s">
        <v>45</v>
      </c>
      <c r="P22" s="6" t="s">
        <v>46</v>
      </c>
      <c r="Q22" s="6" t="s">
        <v>47</v>
      </c>
      <c r="R22" s="6" t="s">
        <v>48</v>
      </c>
      <c r="S22" s="7" t="s">
        <v>49</v>
      </c>
    </row>
    <row r="23" spans="1:19" ht="30" customHeight="1" x14ac:dyDescent="0.25">
      <c r="A23" s="27" t="s">
        <v>51</v>
      </c>
      <c r="B23" s="8" t="s">
        <v>28</v>
      </c>
      <c r="C23" s="9" t="s">
        <v>29</v>
      </c>
      <c r="D23" s="10"/>
      <c r="E23" s="10"/>
      <c r="F23" s="10"/>
      <c r="G23" s="10"/>
      <c r="H23" s="10"/>
      <c r="I23" s="10"/>
      <c r="J23" s="10"/>
      <c r="K23" s="10"/>
      <c r="L23" s="10"/>
      <c r="M23" s="11"/>
      <c r="N23" s="11"/>
      <c r="O23" s="11"/>
      <c r="P23" s="11"/>
      <c r="Q23" s="11"/>
      <c r="R23" s="11"/>
      <c r="S23" s="11"/>
    </row>
    <row r="24" spans="1:19" ht="30" customHeight="1" x14ac:dyDescent="0.25">
      <c r="A24" s="28"/>
      <c r="B24" s="8" t="s">
        <v>30</v>
      </c>
      <c r="C24" s="9" t="s">
        <v>31</v>
      </c>
      <c r="D24" s="11"/>
      <c r="E24" s="11"/>
      <c r="F24" s="11"/>
      <c r="G24" s="11"/>
      <c r="H24" s="11"/>
      <c r="I24" s="11"/>
      <c r="J24" s="11"/>
      <c r="K24" s="11"/>
      <c r="L24" s="11"/>
      <c r="M24" s="10"/>
      <c r="N24" s="10"/>
      <c r="O24" s="10"/>
      <c r="P24" s="10"/>
      <c r="Q24" s="10"/>
      <c r="R24" s="10"/>
      <c r="S24" s="11"/>
    </row>
    <row r="25" spans="1:19" ht="30" customHeight="1" x14ac:dyDescent="0.25">
      <c r="A25" s="29"/>
      <c r="B25" s="8" t="s">
        <v>32</v>
      </c>
      <c r="C25" s="9" t="s">
        <v>33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1"/>
    </row>
    <row r="26" spans="1:19" ht="21" customHeight="1" x14ac:dyDescent="0.25">
      <c r="A26" s="14"/>
      <c r="B26" s="15"/>
      <c r="C26" s="16"/>
      <c r="D26" s="17">
        <v>3.3000000000000002E-2</v>
      </c>
      <c r="E26" s="17">
        <v>3.3000000000000002E-2</v>
      </c>
      <c r="F26" s="17">
        <v>3.3000000000000002E-2</v>
      </c>
      <c r="G26" s="17">
        <v>3.3000000000000002E-2</v>
      </c>
      <c r="H26" s="17">
        <v>3.3000000000000002E-2</v>
      </c>
      <c r="I26" s="17">
        <v>3.3000000000000002E-2</v>
      </c>
      <c r="J26" s="17">
        <v>3.3000000000000002E-2</v>
      </c>
      <c r="K26" s="17">
        <v>3.3000000000000002E-2</v>
      </c>
      <c r="L26" s="17">
        <v>3.3000000000000002E-2</v>
      </c>
      <c r="M26" s="17">
        <v>3.5000000000000003E-2</v>
      </c>
      <c r="N26" s="17">
        <v>3.5000000000000003E-2</v>
      </c>
      <c r="O26" s="17">
        <v>3.5000000000000003E-2</v>
      </c>
      <c r="P26" s="17">
        <v>3.5000000000000003E-2</v>
      </c>
      <c r="Q26" s="17">
        <v>3.5000000000000003E-2</v>
      </c>
      <c r="R26" s="17">
        <v>3.3000000000000002E-2</v>
      </c>
      <c r="S26" s="17">
        <f>SUM(D19:R19,D26:R26)</f>
        <v>1.0000000000000007</v>
      </c>
    </row>
    <row r="27" spans="1:19" ht="21" customHeight="1" x14ac:dyDescent="0.25">
      <c r="A27" s="22" t="s">
        <v>15</v>
      </c>
      <c r="B27" s="23"/>
      <c r="C27" s="24"/>
      <c r="D27" s="18">
        <f>ROUND(D26*$S$27,2)</f>
        <v>93558.15</v>
      </c>
      <c r="E27" s="18">
        <f t="shared" ref="E27:Q27" si="2">ROUND(E26*$S$27,2)</f>
        <v>93558.15</v>
      </c>
      <c r="F27" s="18">
        <f t="shared" si="2"/>
        <v>93558.15</v>
      </c>
      <c r="G27" s="18">
        <f t="shared" si="2"/>
        <v>93558.15</v>
      </c>
      <c r="H27" s="18">
        <f t="shared" si="2"/>
        <v>93558.15</v>
      </c>
      <c r="I27" s="18">
        <f t="shared" si="2"/>
        <v>93558.15</v>
      </c>
      <c r="J27" s="18">
        <f t="shared" si="2"/>
        <v>93558.15</v>
      </c>
      <c r="K27" s="18">
        <f t="shared" si="2"/>
        <v>93558.15</v>
      </c>
      <c r="L27" s="18">
        <f t="shared" si="2"/>
        <v>93558.15</v>
      </c>
      <c r="M27" s="18">
        <f t="shared" si="2"/>
        <v>99228.34</v>
      </c>
      <c r="N27" s="18">
        <f t="shared" si="2"/>
        <v>99228.34</v>
      </c>
      <c r="O27" s="18">
        <f t="shared" si="2"/>
        <v>99228.34</v>
      </c>
      <c r="P27" s="18">
        <f t="shared" si="2"/>
        <v>99228.34</v>
      </c>
      <c r="Q27" s="18">
        <f t="shared" si="2"/>
        <v>99228.34</v>
      </c>
      <c r="R27" s="18">
        <f>S27-SUM(D20:R20,D27:Q27)</f>
        <v>93558.070000001695</v>
      </c>
      <c r="S27" s="18">
        <v>2835095.37</v>
      </c>
    </row>
    <row r="28" spans="1:19" ht="9.75" customHeight="1" x14ac:dyDescent="0.25"/>
    <row r="29" spans="1:19" x14ac:dyDescent="0.25">
      <c r="A29" s="19" t="s">
        <v>50</v>
      </c>
      <c r="B29" s="20"/>
    </row>
    <row r="31" spans="1:19" ht="15" x14ac:dyDescent="0.25">
      <c r="A31" s="21" t="s">
        <v>52</v>
      </c>
    </row>
  </sheetData>
  <mergeCells count="13">
    <mergeCell ref="A10:A11"/>
    <mergeCell ref="A3:S3"/>
    <mergeCell ref="A5:I5"/>
    <mergeCell ref="A6:S6"/>
    <mergeCell ref="A7:I7"/>
    <mergeCell ref="B9:C9"/>
    <mergeCell ref="A27:C27"/>
    <mergeCell ref="A13:C13"/>
    <mergeCell ref="B15:C15"/>
    <mergeCell ref="A16:A18"/>
    <mergeCell ref="A20:C20"/>
    <mergeCell ref="B22:C22"/>
    <mergeCell ref="A23:A25"/>
  </mergeCells>
  <printOptions horizontalCentered="1"/>
  <pageMargins left="0.23622047244094491" right="0.23622047244094491" top="0.74803149606299213" bottom="0.27559055118110237" header="0.15748031496062992" footer="0.15748031496062992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II-C (CronRef)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LuisAugusto</dc:creator>
  <cp:lastModifiedBy>LuisAugusto</cp:lastModifiedBy>
  <cp:lastPrinted>2023-04-25T16:38:16Z</cp:lastPrinted>
  <dcterms:created xsi:type="dcterms:W3CDTF">2022-09-23T11:56:18Z</dcterms:created>
  <dcterms:modified xsi:type="dcterms:W3CDTF">2023-04-28T13:17:40Z</dcterms:modified>
</cp:coreProperties>
</file>